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15168" windowHeight="5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<sst xmlns="http://schemas.openxmlformats.org/spreadsheetml/2006/main" count="32" uniqueCount="26">
  <si>
    <t>diameter chip</t>
  </si>
  <si>
    <t>length T2 pipe</t>
  </si>
  <si>
    <t>diameter LX200 F6,3 second mirror</t>
  </si>
  <si>
    <t>length telescope</t>
  </si>
  <si>
    <t>length 2 inch pipe</t>
  </si>
  <si>
    <t>tan2</t>
  </si>
  <si>
    <t>Secondairy</t>
  </si>
  <si>
    <t>internal diameter T2 pipe</t>
  </si>
  <si>
    <t>tan3</t>
  </si>
  <si>
    <t xml:space="preserve">tan1          </t>
  </si>
  <si>
    <t>tangent1 in telescope</t>
  </si>
  <si>
    <t>CCD Chip</t>
  </si>
  <si>
    <t>Telecope</t>
  </si>
  <si>
    <t>2 inch pipe</t>
  </si>
  <si>
    <t>T2 pipe</t>
  </si>
  <si>
    <t>Maximum tangent2 in 2 inch pipe</t>
  </si>
  <si>
    <t>Maximum tangent3 in T2 pipe</t>
  </si>
  <si>
    <t>Results:</t>
  </si>
  <si>
    <t>Telescope vignetting calculation</t>
  </si>
  <si>
    <t>internal diameter 2 inch pipe</t>
  </si>
  <si>
    <t>SCT Crayford focusser 99 -124 mm length</t>
  </si>
  <si>
    <t>focal reducer F6,3  23.5 mm</t>
  </si>
  <si>
    <t>Opening SCT 43 mm</t>
  </si>
  <si>
    <t>Flattener 50 mm</t>
  </si>
  <si>
    <t>mm</t>
  </si>
  <si>
    <t>by Han Kleijn,  version 9 december 2013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</si>
</sst>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</numFmts>
  <fonts count="20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>
        <color indexed="63"/>
      </right>
      <top style="thick"/>
      <bottom/>
    </border>
    <border>
      <left style="dashDot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/>
      <bottom/>
    </border>
    <border>
      <left style="thick"/>
      <right/>
      <top style="thick"/>
      <bottom/>
    </border>
    <border diagonalUp="1">
      <left/>
      <right/>
      <top/>
      <bottom>
        <color indexed="63"/>
      </bottom>
      <diagonal style="dotted"/>
    </border>
    <border>
      <left style="thick">
        <color indexed="10"/>
      </left>
      <right/>
      <top>
        <color indexed="63"/>
      </top>
      <bottom/>
    </border>
    <border>
      <left style="thick"/>
      <right style="thick"/>
      <top style="thick"/>
      <bottom>
        <color indexed="63"/>
      </bottom>
    </border>
    <border diagonalUp="1">
      <left style="thick"/>
      <right/>
      <top/>
      <bottom>
        <color indexed="63"/>
      </bottom>
      <diagonal style="dotted"/>
    </border>
    <border>
      <left style="thick">
        <color indexed="10"/>
      </left>
      <right/>
      <top/>
      <bottom/>
    </border>
    <border>
      <left style="thick"/>
      <right style="thick"/>
      <top>
        <color indexed="63"/>
      </top>
      <bottom>
        <color indexed="63"/>
      </bottom>
    </border>
    <border diagonalUp="1">
      <left>
        <color indexed="63"/>
      </left>
      <right/>
      <top style="thick"/>
      <bottom>
        <color indexed="63"/>
      </bottom>
      <diagonal style="dotted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/>
      <top/>
      <bottom>
        <color indexed="63"/>
      </bottom>
    </border>
    <border diagonalDown="1">
      <left>
        <color indexed="63"/>
      </left>
      <right/>
      <top>
        <color indexed="63"/>
      </top>
      <bottom>
        <color indexed="63"/>
      </bottom>
      <diagonal style="dotted"/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 diagonalDown="1">
      <left style="thick"/>
      <right/>
      <top>
        <color indexed="63"/>
      </top>
      <bottom/>
      <diagonal style="dotted"/>
    </border>
    <border>
      <left style="thick"/>
      <right/>
      <top/>
      <bottom>
        <color indexed="63"/>
      </bottom>
    </border>
    <border diagonalDown="1">
      <left/>
      <right/>
      <top>
        <color indexed="63"/>
      </top>
      <bottom/>
      <diagonal style="dotted"/>
    </border>
    <border>
      <left style="thick"/>
      <right>
        <color indexed="63"/>
      </right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/>
    </xf>
    <xf numFmtId="0" fontId="19" fillId="0" borderId="0" xfId="0" applyFont="1" applyAlignment="1">
      <alignment horizontal="center"/>
    </xf>
    <xf numFmtId="0" fontId="18" fillId="0" borderId="0" xfId="0" applyFont="1" applyAlignment="1" quotePrefix="1">
      <alignment horizontal="center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8" fillId="0" borderId="18" xfId="0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20" xfId="0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0" fontId="18" fillId="0" borderId="21" xfId="0" applyFont="1" applyBorder="1" applyAlignment="1">
      <alignment/>
    </xf>
    <xf numFmtId="0" fontId="18" fillId="0" borderId="22" xfId="0" applyFont="1" applyBorder="1" applyAlignment="1">
      <alignment/>
    </xf>
    <xf numFmtId="0" fontId="18" fillId="0" borderId="23" xfId="0" applyFont="1" applyBorder="1" applyAlignment="1">
      <alignment/>
    </xf>
    <xf numFmtId="0" fontId="18" fillId="0" borderId="24" xfId="0" applyFont="1" applyBorder="1" applyAlignment="1">
      <alignment/>
    </xf>
    <xf numFmtId="0" fontId="18" fillId="0" borderId="25" xfId="0" applyFont="1" applyBorder="1" applyAlignment="1">
      <alignment/>
    </xf>
    <xf numFmtId="0" fontId="18" fillId="0" borderId="26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8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Comma" xfId="49"/>
    <cellStyle name="Comma [0]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19</xdr:row>
      <xdr:rowOff>171450</xdr:rowOff>
    </xdr:from>
    <xdr:to>
      <xdr:col>6</xdr:col>
      <xdr:colOff>209550</xdr:colOff>
      <xdr:row>28</xdr:row>
      <xdr:rowOff>38100</xdr:rowOff>
    </xdr:to>
    <xdr:sp>
      <xdr:nvSpPr>
        <xdr:cNvPr id="1" name="Up-Down Arrow 1"/>
        <xdr:cNvSpPr>
          <a:spLocks/>
        </xdr:cNvSpPr>
      </xdr:nvSpPr>
      <xdr:spPr>
        <a:xfrm>
          <a:off x="10182225" y="3486150"/>
          <a:ext cx="190500" cy="1514475"/>
        </a:xfrm>
        <a:prstGeom prst="upDownArrow">
          <a:avLst>
            <a:gd name="adj" fmla="val -43435"/>
          </a:avLst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2657475</xdr:colOff>
      <xdr:row>20</xdr:row>
      <xdr:rowOff>57150</xdr:rowOff>
    </xdr:from>
    <xdr:to>
      <xdr:col>4</xdr:col>
      <xdr:colOff>2743200</xdr:colOff>
      <xdr:row>23</xdr:row>
      <xdr:rowOff>19050</xdr:rowOff>
    </xdr:to>
    <xdr:sp>
      <xdr:nvSpPr>
        <xdr:cNvPr id="2" name="Curved Left Arrow 2"/>
        <xdr:cNvSpPr>
          <a:spLocks/>
        </xdr:cNvSpPr>
      </xdr:nvSpPr>
      <xdr:spPr>
        <a:xfrm>
          <a:off x="9296400" y="3552825"/>
          <a:ext cx="85725" cy="523875"/>
        </a:xfrm>
        <a:prstGeom prst="curvedLeftArrow">
          <a:avLst>
            <a:gd name="adj1" fmla="val 41666"/>
            <a:gd name="adj2" fmla="val 47916"/>
            <a:gd name="adj3" fmla="val -25000"/>
          </a:avLst>
        </a:prstGeom>
        <a:noFill/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22</xdr:row>
      <xdr:rowOff>19050</xdr:rowOff>
    </xdr:from>
    <xdr:to>
      <xdr:col>3</xdr:col>
      <xdr:colOff>104775</xdr:colOff>
      <xdr:row>23</xdr:row>
      <xdr:rowOff>19050</xdr:rowOff>
    </xdr:to>
    <xdr:sp>
      <xdr:nvSpPr>
        <xdr:cNvPr id="3" name="Curved Left Arrow 4"/>
        <xdr:cNvSpPr>
          <a:spLocks/>
        </xdr:cNvSpPr>
      </xdr:nvSpPr>
      <xdr:spPr>
        <a:xfrm>
          <a:off x="4581525" y="3895725"/>
          <a:ext cx="95250" cy="180975"/>
        </a:xfrm>
        <a:prstGeom prst="curvedLeftArrow">
          <a:avLst>
            <a:gd name="adj1" fmla="val 22916"/>
            <a:gd name="adj2" fmla="val 43231"/>
            <a:gd name="adj3" fmla="val -25000"/>
          </a:avLst>
        </a:prstGeom>
        <a:noFill/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95250</xdr:colOff>
      <xdr:row>23</xdr:row>
      <xdr:rowOff>0</xdr:rowOff>
    </xdr:to>
    <xdr:sp>
      <xdr:nvSpPr>
        <xdr:cNvPr id="4" name="Curved Left Arrow 5"/>
        <xdr:cNvSpPr>
          <a:spLocks/>
        </xdr:cNvSpPr>
      </xdr:nvSpPr>
      <xdr:spPr>
        <a:xfrm>
          <a:off x="6638925" y="3495675"/>
          <a:ext cx="95250" cy="561975"/>
        </a:xfrm>
        <a:prstGeom prst="curvedLeftArrow">
          <a:avLst>
            <a:gd name="adj1" fmla="val 37500"/>
            <a:gd name="adj2" fmla="val 46875"/>
            <a:gd name="adj3" fmla="val -25000"/>
          </a:avLst>
        </a:prstGeom>
        <a:noFill/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276225</xdr:colOff>
      <xdr:row>16</xdr:row>
      <xdr:rowOff>57150</xdr:rowOff>
    </xdr:from>
    <xdr:to>
      <xdr:col>7</xdr:col>
      <xdr:colOff>47625</xdr:colOff>
      <xdr:row>18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9848850" y="2847975"/>
          <a:ext cx="952500" cy="438150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257175</xdr:colOff>
      <xdr:row>28</xdr:row>
      <xdr:rowOff>76200</xdr:rowOff>
    </xdr:from>
    <xdr:to>
      <xdr:col>7</xdr:col>
      <xdr:colOff>28575</xdr:colOff>
      <xdr:row>30</xdr:row>
      <xdr:rowOff>161925</xdr:rowOff>
    </xdr:to>
    <xdr:sp>
      <xdr:nvSpPr>
        <xdr:cNvPr id="6" name="AutoShape 6"/>
        <xdr:cNvSpPr>
          <a:spLocks/>
        </xdr:cNvSpPr>
      </xdr:nvSpPr>
      <xdr:spPr>
        <a:xfrm>
          <a:off x="9829800" y="5038725"/>
          <a:ext cx="952500" cy="438150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31.00390625" style="1" customWidth="1"/>
    <col min="2" max="2" width="8.8515625" style="1" customWidth="1"/>
    <col min="3" max="3" width="28.7109375" style="1" customWidth="1"/>
    <col min="4" max="4" width="31.00390625" style="2" customWidth="1"/>
    <col min="5" max="5" width="44.00390625" style="2" customWidth="1"/>
    <col min="6" max="16384" width="8.8515625" style="1" customWidth="1"/>
  </cols>
  <sheetData>
    <row r="1" spans="1:3" ht="13.5">
      <c r="A1" s="1" t="s">
        <v>18</v>
      </c>
      <c r="C1" s="1" t="s">
        <v>25</v>
      </c>
    </row>
    <row r="3" spans="1:3" ht="13.5">
      <c r="A3" s="1" t="s">
        <v>2</v>
      </c>
      <c r="B3" s="1">
        <f>3.75*25.4</f>
        <v>95.25</v>
      </c>
      <c r="C3" s="1" t="s">
        <v>24</v>
      </c>
    </row>
    <row r="4" spans="1:3" ht="13.5">
      <c r="A4" s="1" t="s">
        <v>3</v>
      </c>
      <c r="B4" s="1">
        <v>340</v>
      </c>
      <c r="C4" s="1" t="s">
        <v>24</v>
      </c>
    </row>
    <row r="5" spans="1:3" ht="13.5">
      <c r="A5" s="1" t="s">
        <v>4</v>
      </c>
      <c r="B5" s="1">
        <v>48</v>
      </c>
      <c r="C5" s="1" t="s">
        <v>24</v>
      </c>
    </row>
    <row r="6" spans="1:3" ht="13.5">
      <c r="A6" s="1" t="s">
        <v>1</v>
      </c>
      <c r="B6" s="1">
        <v>70</v>
      </c>
      <c r="C6" s="1" t="s">
        <v>24</v>
      </c>
    </row>
    <row r="7" spans="1:3" ht="13.5">
      <c r="A7" s="1" t="s">
        <v>0</v>
      </c>
      <c r="B7" s="3">
        <v>28.4</v>
      </c>
      <c r="C7" s="1" t="s">
        <v>24</v>
      </c>
    </row>
    <row r="8" spans="1:3" ht="13.5">
      <c r="A8" s="1" t="s">
        <v>19</v>
      </c>
      <c r="B8" s="1">
        <v>42</v>
      </c>
      <c r="C8" s="1" t="s">
        <v>24</v>
      </c>
    </row>
    <row r="9" spans="1:3" ht="13.5">
      <c r="A9" s="1" t="s">
        <v>7</v>
      </c>
      <c r="B9" s="1">
        <v>38</v>
      </c>
      <c r="C9" s="1" t="s">
        <v>24</v>
      </c>
    </row>
    <row r="10" ht="13.5">
      <c r="C10" s="4" t="s">
        <v>17</v>
      </c>
    </row>
    <row r="11" spans="1:3" ht="13.5">
      <c r="A11" s="1" t="s">
        <v>10</v>
      </c>
      <c r="B11" s="1">
        <f>((B3/2)-(B8/2))/(B4+B5+B6)</f>
        <v>0.05813318777292576</v>
      </c>
      <c r="C11" s="2"/>
    </row>
    <row r="12" spans="1:3" ht="13.5">
      <c r="A12" s="1" t="s">
        <v>15</v>
      </c>
      <c r="B12" s="1">
        <f>((B8/2)-(B7/2))/(B5+B6)</f>
        <v>0.057627118644067804</v>
      </c>
      <c r="C12" s="5" t="str">
        <f>IF(B12&gt;B11,"good","Vignetting !!!")</f>
        <v>Vignetting !!!</v>
      </c>
    </row>
    <row r="13" spans="1:3" ht="13.5">
      <c r="A13" s="1" t="s">
        <v>16</v>
      </c>
      <c r="B13" s="1">
        <f>((B9/2)-(B7/2))/B6</f>
        <v>0.06857142857142857</v>
      </c>
      <c r="C13" s="5" t="str">
        <f>IF(B13&gt;B11,"good","Vignetting !!!")</f>
        <v>good</v>
      </c>
    </row>
    <row r="15" ht="13.5">
      <c r="E15" s="2" t="s">
        <v>12</v>
      </c>
    </row>
    <row r="16" ht="14.25" thickBot="1">
      <c r="E16" s="2">
        <f>B4</f>
        <v>340</v>
      </c>
    </row>
    <row r="17" spans="5:6" ht="14.25" thickTop="1">
      <c r="E17" s="6"/>
      <c r="F17" s="7"/>
    </row>
    <row r="18" spans="5:6" ht="13.5">
      <c r="E18" s="8"/>
      <c r="F18" s="7"/>
    </row>
    <row r="19" spans="4:6" ht="13.5">
      <c r="D19" s="2" t="s">
        <v>13</v>
      </c>
      <c r="E19" s="8"/>
      <c r="F19" s="7"/>
    </row>
    <row r="20" spans="4:6" ht="14.25" thickBot="1">
      <c r="D20" s="2">
        <f>B5</f>
        <v>48</v>
      </c>
      <c r="E20" s="8"/>
      <c r="F20" s="7"/>
    </row>
    <row r="21" spans="3:6" ht="15" thickBot="1" thickTop="1">
      <c r="C21" s="2" t="s">
        <v>14</v>
      </c>
      <c r="D21" s="9"/>
      <c r="E21" s="10"/>
      <c r="F21" s="11"/>
    </row>
    <row r="22" spans="2:6" ht="15" thickBot="1" thickTop="1">
      <c r="B22" s="12"/>
      <c r="C22" s="2">
        <f>B6</f>
        <v>70</v>
      </c>
      <c r="D22" s="13" t="s">
        <v>5</v>
      </c>
      <c r="E22" s="14" t="s">
        <v>9</v>
      </c>
      <c r="F22" s="15"/>
    </row>
    <row r="23" spans="2:6" ht="14.25" thickTop="1">
      <c r="B23" s="16"/>
      <c r="C23" s="17" t="s">
        <v>8</v>
      </c>
      <c r="D23" s="18"/>
      <c r="E23" s="18"/>
      <c r="F23" s="15"/>
    </row>
    <row r="24" spans="2:6" ht="13.5">
      <c r="B24" s="19">
        <f>B7</f>
        <v>28.4</v>
      </c>
      <c r="C24" s="11"/>
      <c r="D24" s="18"/>
      <c r="E24" s="18"/>
      <c r="F24" s="15">
        <f>B3</f>
        <v>95.25</v>
      </c>
    </row>
    <row r="25" spans="2:6" ht="13.5">
      <c r="B25" s="19" t="s">
        <v>11</v>
      </c>
      <c r="C25" s="20"/>
      <c r="D25" s="18"/>
      <c r="E25" s="18"/>
      <c r="F25" s="15" t="s">
        <v>6</v>
      </c>
    </row>
    <row r="26" spans="2:6" ht="14.25" thickBot="1">
      <c r="B26" s="16"/>
      <c r="C26" s="21"/>
      <c r="D26" s="18"/>
      <c r="E26" s="18"/>
      <c r="F26" s="15"/>
    </row>
    <row r="27" spans="1:6" ht="15" thickBot="1" thickTop="1">
      <c r="A27" s="3"/>
      <c r="B27" s="22"/>
      <c r="C27" s="23"/>
      <c r="D27" s="24"/>
      <c r="E27" s="18"/>
      <c r="F27" s="15"/>
    </row>
    <row r="28" spans="1:6" ht="15" thickBot="1" thickTop="1">
      <c r="A28" s="3"/>
      <c r="B28" s="3"/>
      <c r="D28" s="25"/>
      <c r="E28" s="26"/>
      <c r="F28" s="20"/>
    </row>
    <row r="29" spans="1:6" ht="14.25" thickTop="1">
      <c r="A29" s="3"/>
      <c r="D29" s="27"/>
      <c r="E29" s="8"/>
      <c r="F29" s="7"/>
    </row>
    <row r="30" spans="5:6" ht="13.5">
      <c r="E30" s="8"/>
      <c r="F30" s="7"/>
    </row>
    <row r="31" spans="1:6" ht="13.5">
      <c r="A31" s="1" t="s">
        <v>23</v>
      </c>
      <c r="E31" s="8"/>
      <c r="F31" s="7"/>
    </row>
    <row r="32" spans="1:6" ht="14.25" thickBot="1">
      <c r="A32" s="1" t="s">
        <v>22</v>
      </c>
      <c r="E32" s="28"/>
      <c r="F32" s="7"/>
    </row>
    <row r="33" spans="1:5" ht="14.25" thickTop="1">
      <c r="A33" s="29" t="s">
        <v>21</v>
      </c>
      <c r="E33" s="27"/>
    </row>
    <row r="34" ht="13.5">
      <c r="A34" s="1" t="s">
        <v>20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han.kleijn</dc:creator>
  <cp:keywords/>
  <dc:description/>
  <cp:lastModifiedBy>b</cp:lastModifiedBy>
  <dcterms:created xsi:type="dcterms:W3CDTF">2013-11-21T07:51:43Z</dcterms:created>
  <dcterms:modified xsi:type="dcterms:W3CDTF">2013-12-24T00:09:20Z</dcterms:modified>
  <cp:category/>
  <cp:version/>
  <cp:contentType/>
  <cp:contentStatus/>
</cp:coreProperties>
</file>